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ty Clerk\Desktop\"/>
    </mc:Choice>
  </mc:AlternateContent>
  <xr:revisionPtr revIDLastSave="0" documentId="13_ncr:1_{0E94F4EB-F6AA-49F4-BED2-CDD1E5CB96D2}" xr6:coauthVersionLast="47" xr6:coauthVersionMax="47" xr10:uidLastSave="{00000000-0000-0000-0000-000000000000}"/>
  <bookViews>
    <workbookView xWindow="-120" yWindow="-120" windowWidth="29040" windowHeight="15720" firstSheet="1" activeTab="1" xr2:uid="{6AEC1DC4-30FB-4E4A-96A1-49D8844BA123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2" l="1"/>
  <c r="H20" i="2"/>
  <c r="E18" i="2"/>
  <c r="D18" i="2"/>
  <c r="G18" i="2"/>
  <c r="F18" i="2"/>
  <c r="I13" i="2"/>
  <c r="I15" i="2" s="1"/>
  <c r="I19" i="2" s="1"/>
  <c r="I20" i="2" s="1"/>
  <c r="I21" i="2" s="1"/>
  <c r="H13" i="2"/>
  <c r="H15" i="2" s="1"/>
  <c r="G13" i="2"/>
  <c r="G15" i="2" s="1"/>
  <c r="G19" i="2" s="1"/>
  <c r="F13" i="2"/>
  <c r="F15" i="2" s="1"/>
  <c r="F19" i="2" s="1"/>
  <c r="E13" i="2"/>
  <c r="D13" i="2"/>
  <c r="D15" i="2" s="1"/>
  <c r="I21" i="1"/>
  <c r="H20" i="1"/>
  <c r="E15" i="2" l="1"/>
  <c r="E19" i="2" s="1"/>
  <c r="D19" i="2"/>
  <c r="F20" i="2"/>
  <c r="F21" i="2" s="1"/>
  <c r="G20" i="2"/>
  <c r="G21" i="2" s="1"/>
  <c r="H21" i="2"/>
  <c r="H16" i="1"/>
  <c r="H21" i="1" s="1"/>
  <c r="H22" i="1" s="1"/>
  <c r="H14" i="1"/>
  <c r="G19" i="1"/>
  <c r="G14" i="1"/>
  <c r="G16" i="1" s="1"/>
  <c r="G20" i="1" s="1"/>
  <c r="G21" i="1" s="1"/>
  <c r="G22" i="1" s="1"/>
  <c r="F19" i="1"/>
  <c r="F14" i="1"/>
  <c r="F16" i="1" s="1"/>
  <c r="F20" i="1" s="1"/>
  <c r="F21" i="1" s="1"/>
  <c r="F22" i="1" s="1"/>
  <c r="E19" i="1"/>
  <c r="E14" i="1"/>
  <c r="E16" i="1" s="1"/>
  <c r="E20" i="1" s="1"/>
  <c r="E21" i="1" s="1"/>
  <c r="E22" i="1" s="1"/>
  <c r="D21" i="1"/>
  <c r="D19" i="1"/>
  <c r="D20" i="1" s="1"/>
  <c r="I14" i="1"/>
  <c r="I16" i="1" s="1"/>
  <c r="D14" i="1"/>
  <c r="E20" i="2" l="1"/>
  <c r="E21" i="2"/>
  <c r="I22" i="1"/>
</calcChain>
</file>

<file path=xl/sharedStrings.xml><?xml version="1.0" encoding="utf-8"?>
<sst xmlns="http://schemas.openxmlformats.org/spreadsheetml/2006/main" count="48" uniqueCount="27">
  <si>
    <t>NOTICE</t>
  </si>
  <si>
    <r>
      <t xml:space="preserve">The </t>
    </r>
    <r>
      <rPr>
        <b/>
        <sz val="9"/>
        <rFont val="Calibri"/>
        <family val="2"/>
      </rPr>
      <t>City of Ellijay governing authority</t>
    </r>
    <r>
      <rPr>
        <sz val="9"/>
        <rFont val="Calibri"/>
        <family val="2"/>
      </rPr>
      <t xml:space="preserve"> does hereby announce that the millage rate will be set at a meeting to be held at the</t>
    </r>
  </si>
  <si>
    <r>
      <rPr>
        <b/>
        <u/>
        <sz val="9"/>
        <rFont val="Calibri"/>
        <family val="2"/>
      </rPr>
      <t>Ellijay City Hall</t>
    </r>
    <r>
      <rPr>
        <sz val="9"/>
        <rFont val="Calibri"/>
        <family val="2"/>
      </rPr>
      <t xml:space="preserve"> on </t>
    </r>
    <r>
      <rPr>
        <b/>
        <u/>
        <sz val="9"/>
        <rFont val="Calibri"/>
        <family val="2"/>
      </rPr>
      <t>October 20, 2025</t>
    </r>
    <r>
      <rPr>
        <sz val="9"/>
        <rFont val="Calibri"/>
        <family val="2"/>
      </rPr>
      <t xml:space="preserve"> at </t>
    </r>
    <r>
      <rPr>
        <b/>
        <u/>
        <sz val="9"/>
        <rFont val="Calibri"/>
        <family val="2"/>
      </rPr>
      <t>6:00pm</t>
    </r>
    <r>
      <rPr>
        <sz val="9"/>
        <rFont val="Calibri"/>
        <family val="2"/>
      </rPr>
      <t xml:space="preserve"> and pursuant to the requirements of O.C.G.A. § 48-5-32 does hereby publish the</t>
    </r>
  </si>
  <si>
    <t>following presentation of the current year's tax digest and levy, along with the history of the tax digest and levy for the past five years.</t>
  </si>
  <si>
    <t>CURRENT 2025 PROPERTY TAX DIGEST AND 5 YEAR HISTORY OF LEVY</t>
  </si>
  <si>
    <t>Countywide Area</t>
  </si>
  <si>
    <t>COUNTY WIDE</t>
  </si>
  <si>
    <t>VALUE</t>
  </si>
  <si>
    <t>Real &amp; Personal</t>
  </si>
  <si>
    <t>Motor Vehicles</t>
  </si>
  <si>
    <t>Mobile Homes</t>
  </si>
  <si>
    <t>Timber - 100%</t>
  </si>
  <si>
    <t>Heavy Duty Equipment</t>
  </si>
  <si>
    <t>Gross Digest</t>
  </si>
  <si>
    <t>Less Exemptions</t>
  </si>
  <si>
    <t>NET DIGEST VALUE</t>
  </si>
  <si>
    <t>RATE</t>
  </si>
  <si>
    <t>Gross Maintenance &amp; Operation Millage</t>
  </si>
  <si>
    <t>Less Rollback                   (Local Option Sales Tax)</t>
  </si>
  <si>
    <t>NET M&amp;O MILLAGE RATE</t>
  </si>
  <si>
    <t>TAX</t>
  </si>
  <si>
    <t>TOTAL M&amp;O TAXES LEVIED</t>
  </si>
  <si>
    <t>Net Tax $ Increase</t>
  </si>
  <si>
    <t>Net Tax % Increase</t>
  </si>
  <si>
    <t>CURRENT 2026 PROPERTY TAX DIGEST AND 5 YEAR HISTORY OF LEVY</t>
  </si>
  <si>
    <r>
      <rPr>
        <b/>
        <u/>
        <sz val="9"/>
        <color rgb="FF000000"/>
        <rFont val="Calibri"/>
      </rPr>
      <t>Ellijay City Hall</t>
    </r>
    <r>
      <rPr>
        <sz val="9"/>
        <color rgb="FF000000"/>
        <rFont val="Calibri"/>
      </rPr>
      <t xml:space="preserve"> on November 2, 2026 at </t>
    </r>
    <r>
      <rPr>
        <b/>
        <u/>
        <sz val="9"/>
        <color rgb="FF000000"/>
        <rFont val="Calibri"/>
      </rPr>
      <t>6:00pm</t>
    </r>
    <r>
      <rPr>
        <sz val="9"/>
        <color rgb="FF000000"/>
        <rFont val="Calibri"/>
      </rPr>
      <t xml:space="preserve"> and pursuant to the requirements of O.C.G.A. § 48-5-32 does hereby publish the</t>
    </r>
  </si>
  <si>
    <r>
      <t xml:space="preserve">The </t>
    </r>
    <r>
      <rPr>
        <b/>
        <sz val="9"/>
        <rFont val="Calibri"/>
        <family val="2"/>
      </rPr>
      <t>City of Ellijay governing authority</t>
    </r>
    <r>
      <rPr>
        <sz val="9"/>
        <rFont val="Calibri"/>
        <family val="2"/>
      </rPr>
      <t xml:space="preserve"> does hereby announce that the millage rate will be set at a Special Called meeting to be held at the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</si>
</sst>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_);[Red]\(&quot;$&quot;#,##0\)"/>
    <numFmt numFmtId="164" formatCode="0.0000"/>
    <numFmt numFmtId="165" formatCode="&quot;$&quot;#,##0"/>
  </numFmts>
  <fonts count="12" x14ac:knownFonts="1">
    <font>
      <sz val="11"/>
      <color theme="1"/>
      <name val="Aptos Narrow"/>
      <family val="2"/>
      <scheme val="minor"/>
    </font>
    <font>
      <sz val="10"/>
      <name val="Calibri"/>
      <family val="2"/>
    </font>
    <font>
      <b/>
      <sz val="8"/>
      <name val="Calibri"/>
      <family val="2"/>
    </font>
    <font>
      <b/>
      <sz val="14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u/>
      <sz val="9"/>
      <name val="Calibri"/>
      <family val="2"/>
    </font>
    <font>
      <b/>
      <sz val="10"/>
      <name val="Calibri"/>
      <family val="2"/>
    </font>
    <font>
      <sz val="8"/>
      <name val="Calibri"/>
      <family val="2"/>
    </font>
    <font>
      <sz val="8"/>
      <color indexed="9"/>
      <name val="Calibri"/>
      <family val="2"/>
    </font>
    <font>
      <b/>
      <u/>
      <sz val="9"/>
      <color rgb="FF000000"/>
      <name val="Calibri"/>
    </font>
    <font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3" fontId="8" fillId="2" borderId="13" xfId="0" applyNumberFormat="1" applyFont="1" applyFill="1" applyBorder="1" applyAlignment="1" applyProtection="1">
      <alignment vertical="center"/>
      <protection locked="0"/>
    </xf>
    <xf numFmtId="3" fontId="8" fillId="2" borderId="14" xfId="0" applyNumberFormat="1" applyFont="1" applyFill="1" applyBorder="1" applyAlignment="1" applyProtection="1">
      <alignment vertical="center"/>
      <protection locked="0"/>
    </xf>
    <xf numFmtId="3" fontId="9" fillId="0" borderId="13" xfId="0" applyNumberFormat="1" applyFont="1" applyBorder="1" applyAlignment="1">
      <alignment vertical="center"/>
    </xf>
    <xf numFmtId="3" fontId="9" fillId="0" borderId="14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 wrapText="1"/>
    </xf>
    <xf numFmtId="164" fontId="8" fillId="2" borderId="13" xfId="0" applyNumberFormat="1" applyFont="1" applyFill="1" applyBorder="1" applyAlignment="1" applyProtection="1">
      <alignment vertical="center"/>
      <protection locked="0"/>
    </xf>
    <xf numFmtId="164" fontId="8" fillId="2" borderId="14" xfId="0" applyNumberFormat="1" applyFont="1" applyFill="1" applyBorder="1" applyAlignment="1" applyProtection="1">
      <alignment vertical="center"/>
      <protection locked="0"/>
    </xf>
    <xf numFmtId="164" fontId="9" fillId="0" borderId="13" xfId="0" applyNumberFormat="1" applyFont="1" applyBorder="1" applyAlignment="1">
      <alignment vertical="center"/>
    </xf>
    <xf numFmtId="164" fontId="9" fillId="0" borderId="14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4" xfId="0" applyNumberFormat="1" applyFont="1" applyBorder="1" applyAlignment="1">
      <alignment vertical="center"/>
    </xf>
    <xf numFmtId="6" fontId="9" fillId="0" borderId="13" xfId="0" applyNumberFormat="1" applyFont="1" applyBorder="1" applyAlignment="1">
      <alignment vertical="center"/>
    </xf>
    <xf numFmtId="6" fontId="9" fillId="0" borderId="14" xfId="0" applyNumberFormat="1" applyFont="1" applyBorder="1" applyAlignment="1">
      <alignment vertical="center"/>
    </xf>
    <xf numFmtId="0" fontId="8" fillId="0" borderId="16" xfId="0" applyFont="1" applyBorder="1" applyAlignment="1">
      <alignment horizontal="right" vertical="center"/>
    </xf>
    <xf numFmtId="10" fontId="8" fillId="2" borderId="16" xfId="0" applyNumberFormat="1" applyFont="1" applyFill="1" applyBorder="1" applyAlignment="1" applyProtection="1">
      <alignment horizontal="right" vertical="center"/>
      <protection locked="0"/>
    </xf>
    <xf numFmtId="10" fontId="9" fillId="0" borderId="16" xfId="0" applyNumberFormat="1" applyFont="1" applyBorder="1" applyAlignment="1">
      <alignment horizontal="right" vertical="center"/>
    </xf>
    <xf numFmtId="10" fontId="9" fillId="0" borderId="17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11" fillId="0" borderId="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7" fillId="2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7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4"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  <dxf>
      <font>
        <condense val="0"/>
        <extend val="0"/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9950C-D685-4CA2-A0CD-8D77DB4092A3}">
  <dimension ref="A1:I22"/>
  <sheetViews>
    <sheetView workbookViewId="0">
      <selection activeCell="I22" sqref="I22"/>
    </sheetView>
  </sheetViews>
  <sheetFormatPr defaultRowHeight="15" x14ac:dyDescent="0.25"/>
  <cols>
    <col min="1" max="1" width="4.140625" customWidth="1"/>
    <col min="2" max="2" width="4.5703125" customWidth="1"/>
    <col min="3" max="3" width="17.42578125" customWidth="1"/>
    <col min="4" max="4" width="12.42578125" customWidth="1"/>
    <col min="5" max="5" width="13.140625" customWidth="1"/>
    <col min="6" max="6" width="12.5703125" customWidth="1"/>
    <col min="7" max="7" width="12.85546875" customWidth="1"/>
    <col min="8" max="8" width="13.42578125" customWidth="1"/>
    <col min="9" max="9" width="16.5703125" customWidth="1"/>
  </cols>
  <sheetData>
    <row r="1" spans="1:9" ht="15.75" thickBot="1" x14ac:dyDescent="0.3">
      <c r="A1" s="1"/>
      <c r="B1" s="1"/>
      <c r="C1" s="2"/>
      <c r="D1" s="2"/>
      <c r="E1" s="2"/>
      <c r="F1" s="2"/>
      <c r="G1" s="2"/>
      <c r="H1" s="2"/>
      <c r="I1" s="2"/>
    </row>
    <row r="2" spans="1:9" ht="18.75" x14ac:dyDescent="0.25">
      <c r="A2" s="24" t="s">
        <v>0</v>
      </c>
      <c r="B2" s="25"/>
      <c r="C2" s="25"/>
      <c r="D2" s="25"/>
      <c r="E2" s="25"/>
      <c r="F2" s="25"/>
      <c r="G2" s="25"/>
      <c r="H2" s="25"/>
      <c r="I2" s="26"/>
    </row>
    <row r="3" spans="1:9" x14ac:dyDescent="0.25">
      <c r="A3" s="27" t="s">
        <v>1</v>
      </c>
      <c r="B3" s="28"/>
      <c r="C3" s="28"/>
      <c r="D3" s="28"/>
      <c r="E3" s="28"/>
      <c r="F3" s="28"/>
      <c r="G3" s="28"/>
      <c r="H3" s="28"/>
      <c r="I3" s="29"/>
    </row>
    <row r="4" spans="1:9" x14ac:dyDescent="0.25">
      <c r="A4" s="45" t="s">
        <v>2</v>
      </c>
      <c r="B4" s="31"/>
      <c r="C4" s="31"/>
      <c r="D4" s="31"/>
      <c r="E4" s="31"/>
      <c r="F4" s="31"/>
      <c r="G4" s="31"/>
      <c r="H4" s="31"/>
      <c r="I4" s="32"/>
    </row>
    <row r="5" spans="1:9" x14ac:dyDescent="0.25">
      <c r="A5" s="33" t="s">
        <v>3</v>
      </c>
      <c r="B5" s="34"/>
      <c r="C5" s="34"/>
      <c r="D5" s="34"/>
      <c r="E5" s="34"/>
      <c r="F5" s="34"/>
      <c r="G5" s="34"/>
      <c r="H5" s="34"/>
      <c r="I5" s="35"/>
    </row>
    <row r="6" spans="1:9" x14ac:dyDescent="0.25">
      <c r="A6" s="36" t="s">
        <v>4</v>
      </c>
      <c r="B6" s="37"/>
      <c r="C6" s="37"/>
      <c r="D6" s="37"/>
      <c r="E6" s="37"/>
      <c r="F6" s="37"/>
      <c r="G6" s="37"/>
      <c r="H6" s="37"/>
      <c r="I6" s="38"/>
    </row>
    <row r="7" spans="1:9" x14ac:dyDescent="0.25">
      <c r="A7" s="36"/>
      <c r="B7" s="37"/>
      <c r="C7" s="37"/>
      <c r="D7" s="37"/>
      <c r="E7" s="37"/>
      <c r="F7" s="37"/>
      <c r="G7" s="37"/>
      <c r="H7" s="37"/>
      <c r="I7" s="38"/>
    </row>
    <row r="8" spans="1:9" x14ac:dyDescent="0.25">
      <c r="A8" s="39" t="s">
        <v>5</v>
      </c>
      <c r="B8" s="41" t="s">
        <v>6</v>
      </c>
      <c r="C8" s="41"/>
      <c r="D8" s="3">
        <v>2020</v>
      </c>
      <c r="E8" s="3">
        <v>2021</v>
      </c>
      <c r="F8" s="3">
        <v>2022</v>
      </c>
      <c r="G8" s="3">
        <v>2023</v>
      </c>
      <c r="H8" s="4">
        <v>2024</v>
      </c>
      <c r="I8" s="4">
        <v>2025</v>
      </c>
    </row>
    <row r="9" spans="1:9" x14ac:dyDescent="0.25">
      <c r="A9" s="39"/>
      <c r="B9" s="42" t="s">
        <v>7</v>
      </c>
      <c r="C9" s="5" t="s">
        <v>8</v>
      </c>
      <c r="D9" s="6">
        <v>97114647</v>
      </c>
      <c r="E9" s="6">
        <v>111161890</v>
      </c>
      <c r="F9" s="6">
        <v>127134663</v>
      </c>
      <c r="G9" s="6">
        <v>160709922</v>
      </c>
      <c r="H9" s="7">
        <v>170325140</v>
      </c>
      <c r="I9" s="7">
        <v>182968232</v>
      </c>
    </row>
    <row r="10" spans="1:9" x14ac:dyDescent="0.25">
      <c r="A10" s="39"/>
      <c r="B10" s="42"/>
      <c r="C10" s="5" t="s">
        <v>9</v>
      </c>
      <c r="D10" s="6">
        <v>692500</v>
      </c>
      <c r="E10" s="6">
        <v>631610</v>
      </c>
      <c r="F10" s="6">
        <v>524560</v>
      </c>
      <c r="G10" s="6">
        <v>624570</v>
      </c>
      <c r="H10" s="7">
        <v>610220</v>
      </c>
      <c r="I10" s="7">
        <v>563560</v>
      </c>
    </row>
    <row r="11" spans="1:9" x14ac:dyDescent="0.25">
      <c r="A11" s="39"/>
      <c r="B11" s="42"/>
      <c r="C11" s="5" t="s">
        <v>10</v>
      </c>
      <c r="D11" s="6">
        <v>77867</v>
      </c>
      <c r="E11" s="6">
        <v>79624</v>
      </c>
      <c r="F11" s="6">
        <v>84897</v>
      </c>
      <c r="G11" s="6">
        <v>79783</v>
      </c>
      <c r="H11" s="7">
        <v>79396</v>
      </c>
      <c r="I11" s="7">
        <v>78684</v>
      </c>
    </row>
    <row r="12" spans="1:9" x14ac:dyDescent="0.25">
      <c r="A12" s="39"/>
      <c r="B12" s="42"/>
      <c r="C12" s="5" t="s">
        <v>11</v>
      </c>
      <c r="D12" s="6"/>
      <c r="E12" s="6"/>
      <c r="F12" s="6"/>
      <c r="G12" s="6"/>
      <c r="H12" s="7"/>
      <c r="I12" s="7"/>
    </row>
    <row r="13" spans="1:9" x14ac:dyDescent="0.25">
      <c r="A13" s="39"/>
      <c r="B13" s="42"/>
      <c r="C13" s="5" t="s">
        <v>12</v>
      </c>
      <c r="D13" s="6"/>
      <c r="E13" s="6">
        <v>32560</v>
      </c>
      <c r="F13" s="6">
        <v>282556</v>
      </c>
      <c r="G13" s="6">
        <v>135320</v>
      </c>
      <c r="H13" s="7">
        <v>92320</v>
      </c>
      <c r="I13" s="7">
        <v>92320</v>
      </c>
    </row>
    <row r="14" spans="1:9" x14ac:dyDescent="0.25">
      <c r="A14" s="39"/>
      <c r="B14" s="42"/>
      <c r="C14" s="5" t="s">
        <v>13</v>
      </c>
      <c r="D14" s="8">
        <f t="shared" ref="D14:I14" si="0">SUM(D9:D13)</f>
        <v>97885014</v>
      </c>
      <c r="E14" s="8">
        <f t="shared" ref="E14:H14" si="1">SUM(E9:E13)</f>
        <v>111905684</v>
      </c>
      <c r="F14" s="8">
        <f t="shared" si="1"/>
        <v>128026676</v>
      </c>
      <c r="G14" s="8">
        <f t="shared" si="1"/>
        <v>161549595</v>
      </c>
      <c r="H14" s="9">
        <f t="shared" si="1"/>
        <v>171107076</v>
      </c>
      <c r="I14" s="9">
        <f t="shared" si="0"/>
        <v>183702796</v>
      </c>
    </row>
    <row r="15" spans="1:9" x14ac:dyDescent="0.25">
      <c r="A15" s="39"/>
      <c r="B15" s="42"/>
      <c r="C15" s="5" t="s">
        <v>14</v>
      </c>
      <c r="D15" s="6">
        <v>8644101</v>
      </c>
      <c r="E15" s="6">
        <v>9871318</v>
      </c>
      <c r="F15" s="6">
        <v>11139725</v>
      </c>
      <c r="G15" s="6">
        <v>13046047</v>
      </c>
      <c r="H15" s="7">
        <v>25474038</v>
      </c>
      <c r="I15" s="7">
        <v>11063267</v>
      </c>
    </row>
    <row r="16" spans="1:9" x14ac:dyDescent="0.25">
      <c r="A16" s="39"/>
      <c r="B16" s="42"/>
      <c r="C16" s="10" t="s">
        <v>15</v>
      </c>
      <c r="D16" s="8">
        <v>89240913</v>
      </c>
      <c r="E16" s="8">
        <f t="shared" ref="E16:H16" si="2">E14-E15</f>
        <v>102034366</v>
      </c>
      <c r="F16" s="8">
        <f t="shared" si="2"/>
        <v>116886951</v>
      </c>
      <c r="G16" s="8">
        <f t="shared" si="2"/>
        <v>148503548</v>
      </c>
      <c r="H16" s="9">
        <f t="shared" si="2"/>
        <v>145633038</v>
      </c>
      <c r="I16" s="9">
        <f t="shared" ref="I16" si="3">I14-I15</f>
        <v>172639529</v>
      </c>
    </row>
    <row r="17" spans="1:9" ht="22.5" x14ac:dyDescent="0.25">
      <c r="A17" s="39"/>
      <c r="B17" s="42" t="s">
        <v>16</v>
      </c>
      <c r="C17" s="11" t="s">
        <v>17</v>
      </c>
      <c r="D17" s="12">
        <v>10.986000000000001</v>
      </c>
      <c r="E17" s="12">
        <v>11.081</v>
      </c>
      <c r="F17" s="12">
        <v>10.111000000000001</v>
      </c>
      <c r="G17" s="12">
        <v>10.765000000000001</v>
      </c>
      <c r="H17" s="13">
        <v>11.754</v>
      </c>
      <c r="I17" s="13">
        <v>9.968</v>
      </c>
    </row>
    <row r="18" spans="1:9" ht="22.5" x14ac:dyDescent="0.25">
      <c r="A18" s="39"/>
      <c r="B18" s="42"/>
      <c r="C18" s="11" t="s">
        <v>18</v>
      </c>
      <c r="D18" s="12">
        <v>7.9539999999999997</v>
      </c>
      <c r="E18" s="12">
        <v>8.7810000000000006</v>
      </c>
      <c r="F18" s="12">
        <v>7.9260000000000002</v>
      </c>
      <c r="G18" s="12">
        <v>8.8719999999999999</v>
      </c>
      <c r="H18" s="13">
        <v>9.9220000000000006</v>
      </c>
      <c r="I18" s="13">
        <v>8.25</v>
      </c>
    </row>
    <row r="19" spans="1:9" x14ac:dyDescent="0.25">
      <c r="A19" s="39"/>
      <c r="B19" s="42"/>
      <c r="C19" s="10" t="s">
        <v>19</v>
      </c>
      <c r="D19" s="14">
        <f t="shared" ref="D19" si="4">D17-D18</f>
        <v>3.0320000000000009</v>
      </c>
      <c r="E19" s="14">
        <f t="shared" ref="E19:G19" si="5">E17-E18</f>
        <v>2.2999999999999989</v>
      </c>
      <c r="F19" s="14">
        <f t="shared" si="5"/>
        <v>2.1850000000000005</v>
      </c>
      <c r="G19" s="14">
        <f t="shared" si="5"/>
        <v>1.8930000000000007</v>
      </c>
      <c r="H19" s="15">
        <v>1.8320000000000001</v>
      </c>
      <c r="I19" s="14">
        <v>1.718</v>
      </c>
    </row>
    <row r="20" spans="1:9" x14ac:dyDescent="0.25">
      <c r="A20" s="39"/>
      <c r="B20" s="43" t="s">
        <v>20</v>
      </c>
      <c r="C20" s="10" t="s">
        <v>21</v>
      </c>
      <c r="D20" s="16">
        <f t="shared" ref="D20" si="6">D16*(D19/1000)</f>
        <v>270578.44821600005</v>
      </c>
      <c r="E20" s="16">
        <f t="shared" ref="E20:H20" si="7">E16*(E19/1000)</f>
        <v>234679.04179999992</v>
      </c>
      <c r="F20" s="16">
        <f t="shared" si="7"/>
        <v>255397.98793500004</v>
      </c>
      <c r="G20" s="16">
        <f t="shared" si="7"/>
        <v>281117.21636400011</v>
      </c>
      <c r="H20" s="16">
        <f t="shared" si="7"/>
        <v>266799.72561600001</v>
      </c>
      <c r="I20" s="17">
        <v>310792</v>
      </c>
    </row>
    <row r="21" spans="1:9" x14ac:dyDescent="0.25">
      <c r="A21" s="39"/>
      <c r="B21" s="43"/>
      <c r="C21" s="5" t="s">
        <v>22</v>
      </c>
      <c r="D21" s="18">
        <f>---------------9357</f>
        <v>-9357</v>
      </c>
      <c r="E21" s="18">
        <f>E20-D20</f>
        <v>-35899.406416000129</v>
      </c>
      <c r="F21" s="18">
        <f>F20-E20</f>
        <v>20718.946135000122</v>
      </c>
      <c r="G21" s="18">
        <f>G20-F20</f>
        <v>25719.228429000068</v>
      </c>
      <c r="H21" s="19">
        <f>H20-G20</f>
        <v>-14317.490748000098</v>
      </c>
      <c r="I21" s="18">
        <f>SUM(I20-H20)</f>
        <v>43992.274383999989</v>
      </c>
    </row>
    <row r="22" spans="1:9" ht="15.75" thickBot="1" x14ac:dyDescent="0.3">
      <c r="A22" s="40"/>
      <c r="B22" s="44"/>
      <c r="C22" s="20" t="s">
        <v>23</v>
      </c>
      <c r="D22" s="21">
        <v>-3.3399999999999999E-2</v>
      </c>
      <c r="E22" s="22">
        <f>E21/D20</f>
        <v>-0.13267651822491788</v>
      </c>
      <c r="F22" s="22">
        <f>F21/E20</f>
        <v>8.8286307870037203E-2</v>
      </c>
      <c r="G22" s="22">
        <f>G21/F20</f>
        <v>0.10070254913498274</v>
      </c>
      <c r="H22" s="23">
        <f>H21/G20</f>
        <v>-5.0930679142259738E-2</v>
      </c>
      <c r="I22" s="23">
        <f>I21/H20</f>
        <v>0.16488875422352298</v>
      </c>
    </row>
  </sheetData>
  <mergeCells count="10">
    <mergeCell ref="A2:I2"/>
    <mergeCell ref="A3:I3"/>
    <mergeCell ref="A4:I4"/>
    <mergeCell ref="A5:I5"/>
    <mergeCell ref="A6:I7"/>
    <mergeCell ref="A8:A22"/>
    <mergeCell ref="B8:C8"/>
    <mergeCell ref="B9:B16"/>
    <mergeCell ref="B17:B19"/>
    <mergeCell ref="B20:B22"/>
  </mergeCells>
  <conditionalFormatting sqref="D19:D21">
    <cfRule type="cellIs" dxfId="3" priority="1" stopIfTrue="1" operator="notEqual">
      <formula>0</formula>
    </cfRule>
  </conditionalFormatting>
  <conditionalFormatting sqref="D14:I14 D16:I16 E19:I22">
    <cfRule type="cellIs" dxfId="2" priority="2" stopIfTrue="1" operator="notEqual">
      <formula>0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96C71-AB68-410D-8E34-892410633BA6}">
  <dimension ref="A1:I21"/>
  <sheetViews>
    <sheetView tabSelected="1" workbookViewId="0">
      <selection activeCell="A5" sqref="A5:I6"/>
    </sheetView>
  </sheetViews>
  <sheetFormatPr defaultRowHeight="15" x14ac:dyDescent="0.25"/>
  <cols>
    <col min="1" max="1" width="4.140625" customWidth="1"/>
    <col min="2" max="2" width="4.5703125" customWidth="1"/>
    <col min="3" max="3" width="17.42578125" customWidth="1"/>
    <col min="4" max="4" width="12.42578125" customWidth="1"/>
    <col min="5" max="5" width="13.140625" customWidth="1"/>
    <col min="6" max="6" width="12.5703125" customWidth="1"/>
    <col min="7" max="7" width="12.85546875" customWidth="1"/>
    <col min="8" max="8" width="13.42578125" customWidth="1"/>
    <col min="9" max="9" width="16.5703125" customWidth="1"/>
  </cols>
  <sheetData>
    <row r="1" spans="1:9" ht="18.75" x14ac:dyDescent="0.25">
      <c r="A1" s="24" t="s">
        <v>0</v>
      </c>
      <c r="B1" s="25"/>
      <c r="C1" s="25"/>
      <c r="D1" s="25"/>
      <c r="E1" s="25"/>
      <c r="F1" s="25"/>
      <c r="G1" s="25"/>
      <c r="H1" s="25"/>
      <c r="I1" s="26"/>
    </row>
    <row r="2" spans="1:9" x14ac:dyDescent="0.25">
      <c r="A2" s="27" t="s">
        <v>26</v>
      </c>
      <c r="B2" s="28"/>
      <c r="C2" s="28"/>
      <c r="D2" s="28"/>
      <c r="E2" s="28"/>
      <c r="F2" s="28"/>
      <c r="G2" s="28"/>
      <c r="H2" s="28"/>
      <c r="I2" s="29"/>
    </row>
    <row r="3" spans="1:9" x14ac:dyDescent="0.25">
      <c r="A3" s="30" t="s">
        <v>25</v>
      </c>
      <c r="B3" s="31"/>
      <c r="C3" s="31"/>
      <c r="D3" s="31"/>
      <c r="E3" s="31"/>
      <c r="F3" s="31"/>
      <c r="G3" s="31"/>
      <c r="H3" s="31"/>
      <c r="I3" s="32"/>
    </row>
    <row r="4" spans="1:9" x14ac:dyDescent="0.25">
      <c r="A4" s="33" t="s">
        <v>3</v>
      </c>
      <c r="B4" s="34"/>
      <c r="C4" s="34"/>
      <c r="D4" s="34"/>
      <c r="E4" s="34"/>
      <c r="F4" s="34"/>
      <c r="G4" s="34"/>
      <c r="H4" s="34"/>
      <c r="I4" s="35"/>
    </row>
    <row r="5" spans="1:9" x14ac:dyDescent="0.25">
      <c r="A5" s="36" t="s">
        <v>24</v>
      </c>
      <c r="B5" s="37"/>
      <c r="C5" s="37"/>
      <c r="D5" s="37"/>
      <c r="E5" s="37"/>
      <c r="F5" s="37"/>
      <c r="G5" s="37"/>
      <c r="H5" s="37"/>
      <c r="I5" s="38"/>
    </row>
    <row r="6" spans="1:9" x14ac:dyDescent="0.25">
      <c r="A6" s="36"/>
      <c r="B6" s="37"/>
      <c r="C6" s="37"/>
      <c r="D6" s="37"/>
      <c r="E6" s="37"/>
      <c r="F6" s="37"/>
      <c r="G6" s="37"/>
      <c r="H6" s="37"/>
      <c r="I6" s="38"/>
    </row>
    <row r="7" spans="1:9" x14ac:dyDescent="0.25">
      <c r="A7" s="39" t="s">
        <v>5</v>
      </c>
      <c r="B7" s="41" t="s">
        <v>6</v>
      </c>
      <c r="C7" s="41"/>
      <c r="D7" s="3">
        <v>2021</v>
      </c>
      <c r="E7" s="3">
        <v>2022</v>
      </c>
      <c r="F7" s="3">
        <v>2023</v>
      </c>
      <c r="G7" s="3">
        <v>2024</v>
      </c>
      <c r="H7" s="4">
        <v>2025</v>
      </c>
      <c r="I7" s="4">
        <v>2026</v>
      </c>
    </row>
    <row r="8" spans="1:9" x14ac:dyDescent="0.25">
      <c r="A8" s="39"/>
      <c r="B8" s="42" t="s">
        <v>7</v>
      </c>
      <c r="C8" s="5" t="s">
        <v>8</v>
      </c>
      <c r="D8" s="6">
        <v>111161890</v>
      </c>
      <c r="E8" s="6">
        <v>127134663</v>
      </c>
      <c r="F8" s="6">
        <v>160709922</v>
      </c>
      <c r="G8" s="7">
        <v>170325140</v>
      </c>
      <c r="H8" s="7">
        <v>182968232</v>
      </c>
      <c r="I8" s="7">
        <v>197023078</v>
      </c>
    </row>
    <row r="9" spans="1:9" x14ac:dyDescent="0.25">
      <c r="A9" s="39"/>
      <c r="B9" s="42"/>
      <c r="C9" s="5" t="s">
        <v>9</v>
      </c>
      <c r="D9" s="6">
        <v>631610</v>
      </c>
      <c r="E9" s="6">
        <v>524560</v>
      </c>
      <c r="F9" s="6">
        <v>624570</v>
      </c>
      <c r="G9" s="7">
        <v>610220</v>
      </c>
      <c r="H9" s="7">
        <v>563560</v>
      </c>
      <c r="I9" s="7">
        <v>577870</v>
      </c>
    </row>
    <row r="10" spans="1:9" x14ac:dyDescent="0.25">
      <c r="A10" s="39"/>
      <c r="B10" s="42"/>
      <c r="C10" s="5" t="s">
        <v>10</v>
      </c>
      <c r="D10" s="6">
        <v>79624</v>
      </c>
      <c r="E10" s="6">
        <v>84897</v>
      </c>
      <c r="F10" s="6">
        <v>79783</v>
      </c>
      <c r="G10" s="7">
        <v>79396</v>
      </c>
      <c r="H10" s="7">
        <v>78684</v>
      </c>
      <c r="I10" s="7">
        <v>122842</v>
      </c>
    </row>
    <row r="11" spans="1:9" x14ac:dyDescent="0.25">
      <c r="A11" s="39"/>
      <c r="B11" s="42"/>
      <c r="C11" s="5" t="s">
        <v>11</v>
      </c>
      <c r="D11" s="6"/>
      <c r="E11" s="6"/>
      <c r="F11" s="6"/>
      <c r="G11" s="7"/>
      <c r="H11" s="7"/>
      <c r="I11" s="7"/>
    </row>
    <row r="12" spans="1:9" x14ac:dyDescent="0.25">
      <c r="A12" s="39"/>
      <c r="B12" s="42"/>
      <c r="C12" s="5" t="s">
        <v>12</v>
      </c>
      <c r="D12" s="6">
        <v>32560</v>
      </c>
      <c r="E12" s="6">
        <v>282556</v>
      </c>
      <c r="F12" s="6">
        <v>135320</v>
      </c>
      <c r="G12" s="7">
        <v>92320</v>
      </c>
      <c r="H12" s="7">
        <v>92320</v>
      </c>
      <c r="I12" s="7">
        <v>112800</v>
      </c>
    </row>
    <row r="13" spans="1:9" x14ac:dyDescent="0.25">
      <c r="A13" s="39"/>
      <c r="B13" s="42"/>
      <c r="C13" s="5" t="s">
        <v>13</v>
      </c>
      <c r="D13" s="8">
        <f t="shared" ref="D13:I13" si="0">SUM(D8:D12)</f>
        <v>111905684</v>
      </c>
      <c r="E13" s="8">
        <f t="shared" si="0"/>
        <v>128026676</v>
      </c>
      <c r="F13" s="8">
        <f t="shared" si="0"/>
        <v>161549595</v>
      </c>
      <c r="G13" s="8">
        <f t="shared" si="0"/>
        <v>171107076</v>
      </c>
      <c r="H13" s="9">
        <f t="shared" si="0"/>
        <v>183702796</v>
      </c>
      <c r="I13" s="9">
        <f t="shared" si="0"/>
        <v>197836590</v>
      </c>
    </row>
    <row r="14" spans="1:9" x14ac:dyDescent="0.25">
      <c r="A14" s="39"/>
      <c r="B14" s="42"/>
      <c r="C14" s="5" t="s">
        <v>14</v>
      </c>
      <c r="D14" s="6">
        <v>9871318</v>
      </c>
      <c r="E14" s="6">
        <v>11139725</v>
      </c>
      <c r="F14" s="6">
        <v>13046047</v>
      </c>
      <c r="G14" s="7">
        <v>25474038</v>
      </c>
      <c r="H14" s="7">
        <v>11063267</v>
      </c>
      <c r="I14" s="7">
        <v>12911010</v>
      </c>
    </row>
    <row r="15" spans="1:9" x14ac:dyDescent="0.25">
      <c r="A15" s="39"/>
      <c r="B15" s="42"/>
      <c r="C15" s="10" t="s">
        <v>15</v>
      </c>
      <c r="D15" s="8">
        <f t="shared" ref="D15:I15" si="1">D13-D14</f>
        <v>102034366</v>
      </c>
      <c r="E15" s="8">
        <f t="shared" si="1"/>
        <v>116886951</v>
      </c>
      <c r="F15" s="8">
        <f t="shared" si="1"/>
        <v>148503548</v>
      </c>
      <c r="G15" s="8">
        <f t="shared" si="1"/>
        <v>145633038</v>
      </c>
      <c r="H15" s="9">
        <f t="shared" si="1"/>
        <v>172639529</v>
      </c>
      <c r="I15" s="9">
        <f t="shared" si="1"/>
        <v>184925580</v>
      </c>
    </row>
    <row r="16" spans="1:9" ht="22.5" x14ac:dyDescent="0.25">
      <c r="A16" s="39"/>
      <c r="B16" s="42" t="s">
        <v>16</v>
      </c>
      <c r="C16" s="11" t="s">
        <v>17</v>
      </c>
      <c r="D16" s="12">
        <v>11.081</v>
      </c>
      <c r="E16" s="12">
        <v>10.111000000000001</v>
      </c>
      <c r="F16" s="12">
        <v>10.765000000000001</v>
      </c>
      <c r="G16" s="13">
        <v>11.754</v>
      </c>
      <c r="H16" s="13">
        <v>9.968</v>
      </c>
      <c r="I16" s="13">
        <v>10.1404</v>
      </c>
    </row>
    <row r="17" spans="1:9" ht="22.5" x14ac:dyDescent="0.25">
      <c r="A17" s="39"/>
      <c r="B17" s="42"/>
      <c r="C17" s="11" t="s">
        <v>18</v>
      </c>
      <c r="D17" s="12">
        <v>8.7810000000000006</v>
      </c>
      <c r="E17" s="12">
        <v>7.9260000000000002</v>
      </c>
      <c r="F17" s="12">
        <v>8.8719999999999999</v>
      </c>
      <c r="G17" s="13">
        <v>9.9220000000000006</v>
      </c>
      <c r="H17" s="13">
        <v>8.25</v>
      </c>
      <c r="I17" s="13">
        <v>8.4713999999999992</v>
      </c>
    </row>
    <row r="18" spans="1:9" x14ac:dyDescent="0.25">
      <c r="A18" s="39"/>
      <c r="B18" s="42"/>
      <c r="C18" s="10" t="s">
        <v>19</v>
      </c>
      <c r="D18" s="14">
        <f t="shared" ref="D18:H18" si="2">D16-D17</f>
        <v>2.2999999999999989</v>
      </c>
      <c r="E18" s="14">
        <f t="shared" si="2"/>
        <v>2.1850000000000005</v>
      </c>
      <c r="F18" s="14">
        <f t="shared" si="2"/>
        <v>1.8930000000000007</v>
      </c>
      <c r="G18" s="14">
        <f t="shared" si="2"/>
        <v>1.831999999999999</v>
      </c>
      <c r="H18" s="14">
        <f t="shared" si="2"/>
        <v>1.718</v>
      </c>
      <c r="I18" s="14">
        <v>1.669</v>
      </c>
    </row>
    <row r="19" spans="1:9" x14ac:dyDescent="0.25">
      <c r="A19" s="39"/>
      <c r="B19" s="43" t="s">
        <v>20</v>
      </c>
      <c r="C19" s="10" t="s">
        <v>21</v>
      </c>
      <c r="D19" s="16">
        <f t="shared" ref="D19:I19" si="3">D15*(D18/1000)</f>
        <v>234679.04179999992</v>
      </c>
      <c r="E19" s="16">
        <f t="shared" si="3"/>
        <v>255397.98793500004</v>
      </c>
      <c r="F19" s="16">
        <f t="shared" si="3"/>
        <v>281117.21636400011</v>
      </c>
      <c r="G19" s="16">
        <f t="shared" si="3"/>
        <v>266799.72561599984</v>
      </c>
      <c r="H19" s="17">
        <v>310792</v>
      </c>
      <c r="I19" s="16">
        <f t="shared" si="3"/>
        <v>308640.79302000004</v>
      </c>
    </row>
    <row r="20" spans="1:9" x14ac:dyDescent="0.25">
      <c r="A20" s="39"/>
      <c r="B20" s="43"/>
      <c r="C20" s="5" t="s">
        <v>22</v>
      </c>
      <c r="D20" s="18">
        <v>-35899</v>
      </c>
      <c r="E20" s="18">
        <f>E19-D19</f>
        <v>20718.946135000122</v>
      </c>
      <c r="F20" s="18">
        <f>F19-E19</f>
        <v>25719.228429000068</v>
      </c>
      <c r="G20" s="18">
        <f>G19-F19</f>
        <v>-14317.490748000273</v>
      </c>
      <c r="H20" s="18">
        <f>H19-G19</f>
        <v>43992.274384000164</v>
      </c>
      <c r="I20" s="18">
        <f>I19-H19</f>
        <v>-2151.206979999959</v>
      </c>
    </row>
    <row r="21" spans="1:9" x14ac:dyDescent="0.25">
      <c r="A21" s="40"/>
      <c r="B21" s="44"/>
      <c r="C21" s="20" t="s">
        <v>23</v>
      </c>
      <c r="D21" s="22">
        <v>0.13270000000000001</v>
      </c>
      <c r="E21" s="22">
        <f>E20/D19</f>
        <v>8.8286307870037203E-2</v>
      </c>
      <c r="F21" s="22">
        <f>F20/E19</f>
        <v>0.10070254913498274</v>
      </c>
      <c r="G21" s="22">
        <f>G20/F19</f>
        <v>-5.0930679142260363E-2</v>
      </c>
      <c r="H21" s="23">
        <f>H20/G19</f>
        <v>0.16488875422352373</v>
      </c>
      <c r="I21" s="23">
        <f>I20/H19</f>
        <v>-6.9216935442352407E-3</v>
      </c>
    </row>
  </sheetData>
  <mergeCells count="10">
    <mergeCell ref="A7:A21"/>
    <mergeCell ref="B7:C7"/>
    <mergeCell ref="B8:B15"/>
    <mergeCell ref="B16:B18"/>
    <mergeCell ref="B19:B21"/>
    <mergeCell ref="A1:I1"/>
    <mergeCell ref="A2:I2"/>
    <mergeCell ref="A3:I3"/>
    <mergeCell ref="A4:I4"/>
    <mergeCell ref="A5:I6"/>
  </mergeCells>
  <conditionalFormatting sqref="D13:I13 D15:I15">
    <cfRule type="cellIs" dxfId="1" priority="4" stopIfTrue="1" operator="notEqual">
      <formula>0</formula>
    </cfRule>
  </conditionalFormatting>
  <conditionalFormatting sqref="D18:I21">
    <cfRule type="cellIs" dxfId="0" priority="1" stopIfTrue="1" operator="notEqual">
      <formula>0</formula>
    </cfRule>
  </conditionalFormatting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Lori Pierce</dc:creator>
  <cp:keywords/>
  <dc:description/>
  <cp:lastModifiedBy>Lori Pierce</cp:lastModifiedBy>
  <cp:revision/>
  <cp:lastPrinted>2026-10-13T19:49:25Z</cp:lastPrinted>
  <dcterms:created xsi:type="dcterms:W3CDTF">2025-08-14T18:30:50Z</dcterms:created>
  <dcterms:modified xsi:type="dcterms:W3CDTF">2026-10-13T19:49:33Z</dcterms:modified>
  <cp:category/>
  <cp:contentStatus/>
</cp:coreProperties>
</file>